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<sst xmlns="http://schemas.openxmlformats.org/spreadsheetml/2006/main" count="70" uniqueCount="42">
  <si>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Счет-фактура №:</t>
  </si>
  <si>
    <t>Сумма:</t>
  </si>
  <si>
    <t>Дата:</t>
  </si>
  <si>
    <t>Услуга:</t>
  </si>
  <si>
    <t>Сумма задолженности, руб</t>
  </si>
  <si>
    <t>Дата начала начисления пени</t>
  </si>
  <si>
    <t>Оплаченная сумма, руб</t>
  </si>
  <si>
    <t xml:space="preserve">Дата окончания начисления пени </t>
  </si>
  <si>
    <t>Дни просрочки</t>
  </si>
  <si>
    <t>Сумма, руб.</t>
  </si>
  <si>
    <t>Остаток задолженности</t>
  </si>
  <si>
    <t>№ п/п</t>
  </si>
  <si>
    <t>Дата</t>
  </si>
  <si>
    <t>% (ставка)</t>
  </si>
  <si>
    <t>Сумма, руб</t>
  </si>
  <si>
    <t>22.12.2015</t>
  </si>
  <si>
    <t>кор.сч.</t>
  </si>
  <si>
    <t>31.12.2015</t>
  </si>
  <si>
    <t>31.01.2016</t>
  </si>
  <si>
    <t>29.02.2016</t>
  </si>
  <si>
    <t>10.03.2016</t>
  </si>
  <si>
    <t>Всего:</t>
  </si>
  <si>
    <t>Услуга 1</t>
  </si>
  <si>
    <t>17.03.2016</t>
  </si>
  <si>
    <t>Услуга 2</t>
  </si>
  <si>
    <t>Расчет задолженности и суммы процентов</t>
  </si>
  <si>
    <t>Контрагент</t>
  </si>
  <si>
    <t>на 14.04.2016</t>
  </si>
  <si>
    <t xml:space="preserve">за период с 01.11 2015 по 14.04.2016 г. </t>
  </si>
  <si>
    <t>11762-2400</t>
  </si>
  <si>
    <t>18.12.2015</t>
  </si>
  <si>
    <t>21.12.2015</t>
  </si>
  <si>
    <t>16.03.2016</t>
  </si>
  <si>
    <t>11763-2400</t>
  </si>
  <si>
    <t>11.03.2016</t>
  </si>
  <si>
    <t>14.03.2016</t>
  </si>
  <si>
    <t>Итого:</t>
  </si>
  <si>
    <t xml:space="preserve">Директор </t>
  </si>
  <si>
    <t>ФИО</t>
  </si>
  <si>
    <t>Исполнитель:</t>
  </si>
  <si>
    <t>Бухгалтер сл.сбыта</t>
  </si>
  <si>
    <t>Начальник юридического отдела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</si>
</sst>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43" fontId="1" fillId="0" borderId="1" xfId="24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17" applyNumberFormat="1" applyFont="1" applyBorder="1" applyAlignment="1">
      <alignment horizontal="right" vertical="top" wrapText="1"/>
      <protection/>
    </xf>
    <xf numFmtId="0" fontId="1" fillId="0" borderId="1" xfId="0" applyFont="1" applyFill="1" applyBorder="1" applyAlignment="1">
      <alignment horizontal="center" vertical="center"/>
    </xf>
    <xf numFmtId="43" fontId="1" fillId="0" borderId="1" xfId="24" applyNumberFormat="1" applyFont="1" applyFill="1" applyBorder="1" applyAlignment="1">
      <alignment horizontal="center" vertical="center"/>
    </xf>
    <xf numFmtId="4" fontId="3" fillId="0" borderId="1" xfId="20" applyNumberFormat="1" applyFont="1" applyBorder="1" applyAlignment="1">
      <alignment vertical="top" wrapText="1"/>
      <protection/>
    </xf>
    <xf numFmtId="0" fontId="3" fillId="0" borderId="1" xfId="19" applyNumberFormat="1" applyFont="1" applyBorder="1" applyAlignment="1">
      <alignment vertical="top" wrapText="1"/>
      <protection/>
    </xf>
    <xf numFmtId="0" fontId="3" fillId="0" borderId="1" xfId="20" applyNumberFormat="1" applyFont="1" applyBorder="1" applyAlignment="1">
      <alignment horizontal="left" vertical="top"/>
      <protection/>
    </xf>
    <xf numFmtId="43" fontId="5" fillId="0" borderId="0" xfId="24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3" fillId="0" borderId="1" xfId="19" applyNumberFormat="1" applyFont="1" applyBorder="1" applyAlignment="1">
      <alignment vertical="top" wrapText="1"/>
      <protection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3" fontId="1" fillId="0" borderId="0" xfId="24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vertical="center"/>
    </xf>
    <xf numFmtId="4" fontId="3" fillId="0" borderId="0" xfId="17" applyNumberFormat="1" applyFont="1" applyBorder="1" applyAlignment="1">
      <alignment vertical="top" wrapText="1"/>
      <protection/>
    </xf>
    <xf numFmtId="0" fontId="3" fillId="0" borderId="0" xfId="17" applyNumberFormat="1" applyFont="1" applyBorder="1" applyAlignment="1">
      <alignment horizontal="right" vertical="top" wrapText="1"/>
      <protection/>
    </xf>
    <xf numFmtId="0" fontId="3" fillId="0" borderId="0" xfId="17" applyNumberFormat="1" applyFont="1" applyBorder="1" applyAlignment="1">
      <alignment horizontal="left" vertical="top"/>
      <protection/>
    </xf>
    <xf numFmtId="0" fontId="1" fillId="0" borderId="0" xfId="0" applyFont="1" applyFill="1" applyBorder="1" applyAlignment="1">
      <alignment horizontal="center" vertical="center"/>
    </xf>
    <xf numFmtId="43" fontId="1" fillId="0" borderId="0" xfId="24" applyNumberFormat="1" applyFont="1" applyFill="1" applyBorder="1" applyAlignment="1">
      <alignment horizontal="center" vertical="center"/>
    </xf>
    <xf numFmtId="0" fontId="3" fillId="0" borderId="0" xfId="17" applyNumberFormat="1" applyFont="1" applyBorder="1" applyAlignment="1">
      <alignment vertical="top" wrapText="1"/>
      <protection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3" fillId="0" borderId="0" xfId="19" applyNumberFormat="1" applyFont="1" applyBorder="1" applyAlignment="1">
      <alignment vertical="top" wrapText="1"/>
      <protection/>
    </xf>
    <xf numFmtId="14" fontId="3" fillId="0" borderId="0" xfId="19" applyNumberFormat="1" applyFont="1" applyBorder="1" applyAlignment="1">
      <alignment horizontal="left" vertical="top"/>
      <protection/>
    </xf>
    <xf numFmtId="14" fontId="3" fillId="0" borderId="0" xfId="17" applyNumberFormat="1" applyFont="1" applyBorder="1" applyAlignment="1">
      <alignment horizontal="left" vertical="top"/>
      <protection/>
    </xf>
    <xf numFmtId="4" fontId="3" fillId="0" borderId="0" xfId="19" applyNumberFormat="1" applyFont="1" applyBorder="1" applyAlignment="1">
      <alignment vertical="top" wrapText="1"/>
      <protection/>
    </xf>
    <xf numFmtId="0" fontId="1" fillId="2" borderId="0" xfId="0" applyFont="1" applyFill="1" applyBorder="1" applyAlignment="1">
      <alignment/>
    </xf>
    <xf numFmtId="4" fontId="3" fillId="0" borderId="0" xfId="18" applyNumberFormat="1" applyFont="1" applyBorder="1" applyAlignment="1">
      <alignment vertical="top" wrapText="1"/>
      <protection/>
    </xf>
    <xf numFmtId="0" fontId="3" fillId="0" borderId="0" xfId="18" applyNumberFormat="1" applyFont="1" applyBorder="1" applyAlignment="1">
      <alignment horizontal="left" vertical="top"/>
      <protection/>
    </xf>
    <xf numFmtId="0" fontId="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3" fillId="0" borderId="0" xfId="18" applyNumberFormat="1" applyFont="1" applyBorder="1" applyAlignment="1">
      <alignment horizontal="left" vertical="top"/>
      <protection/>
    </xf>
    <xf numFmtId="0" fontId="1" fillId="0" borderId="0" xfId="0" applyFont="1" applyFill="1" applyAlignment="1">
      <alignment horizontal="center"/>
    </xf>
    <xf numFmtId="0" fontId="3" fillId="0" borderId="1" xfId="19" applyNumberFormat="1" applyFont="1" applyBorder="1" applyAlignment="1">
      <alignment horizontal="right" vertical="top" wrapText="1"/>
      <protection/>
    </xf>
    <xf numFmtId="0" fontId="3" fillId="0" borderId="1" xfId="20" applyNumberFormat="1" applyFont="1" applyBorder="1" applyAlignment="1">
      <alignment vertical="top" wrapText="1"/>
      <protection/>
    </xf>
    <xf numFmtId="14" fontId="3" fillId="0" borderId="1" xfId="20" applyNumberFormat="1" applyFont="1" applyBorder="1" applyAlignment="1">
      <alignment horizontal="left" vertical="top"/>
      <protection/>
    </xf>
    <xf numFmtId="0" fontId="3" fillId="0" borderId="1" xfId="20" applyNumberFormat="1" applyFont="1" applyBorder="1" applyAlignment="1">
      <alignment horizontal="right" vertical="top" wrapText="1"/>
      <protection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 horizontal="center" wrapText="1"/>
    </xf>
    <xf numFmtId="43" fontId="1" fillId="0" borderId="0" xfId="0" applyNumberFormat="1" applyFont="1" applyFill="1" applyBorder="1" applyAlignment="1">
      <alignment horizontal="center" wrapText="1"/>
    </xf>
  </cellXfs>
  <cellStyles count="11">
    <cellStyle name="Normal" xfId="0"/>
    <cellStyle name="Currency" xfId="15"/>
    <cellStyle name="Currency [0]" xfId="16"/>
    <cellStyle name="Обычный_ДЕКАБРЬ" xfId="17"/>
    <cellStyle name="Обычный_Лист1" xfId="18"/>
    <cellStyle name="Обычный_Лист2" xfId="19"/>
    <cellStyle name="Обычный_НОЯБРЬ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J5" sqref="J5"/>
    </sheetView>
  </sheetViews>
  <sheetFormatPr defaultColWidth="9.140625" defaultRowHeight="12.75"/>
  <cols>
    <col min="1" max="1" width="18.8515625" style="0" customWidth="1"/>
    <col min="2" max="2" width="16.8515625" style="0" customWidth="1"/>
    <col min="3" max="3" width="17.57421875" style="0" customWidth="1"/>
    <col min="5" max="5" width="11.00390625" style="0" customWidth="1"/>
    <col min="6" max="6" width="10.421875" style="0" customWidth="1"/>
    <col min="8" max="8" width="13.8515625" style="0" customWidth="1"/>
    <col min="9" max="9" width="15.7109375" style="0" customWidth="1"/>
  </cols>
  <sheetData>
    <row r="1" spans="1:9" ht="15">
      <c r="A1" s="1"/>
      <c r="B1" s="53" t="s">
        <v>25</v>
      </c>
      <c r="C1" s="53"/>
      <c r="D1" s="53"/>
      <c r="E1" s="53"/>
      <c r="F1" s="53"/>
      <c r="G1" s="53"/>
      <c r="H1" s="1"/>
      <c r="I1" s="1"/>
    </row>
    <row r="2" spans="1:9" ht="15">
      <c r="A2" s="1"/>
      <c r="B2" s="1"/>
      <c r="C2" s="53"/>
      <c r="D2" s="53"/>
      <c r="E2" s="53"/>
      <c r="F2" s="53"/>
      <c r="G2" s="1"/>
      <c r="H2" s="1"/>
      <c r="I2" s="1"/>
    </row>
    <row r="3" spans="1:9" ht="15">
      <c r="A3" s="1"/>
      <c r="B3" s="53" t="s">
        <v>26</v>
      </c>
      <c r="C3" s="53"/>
      <c r="D3" s="53"/>
      <c r="E3" s="53"/>
      <c r="F3" s="53"/>
      <c r="G3" s="53"/>
      <c r="H3" s="1"/>
      <c r="I3" s="1"/>
    </row>
    <row r="4" spans="1:9" ht="15">
      <c r="A4" s="1"/>
      <c r="B4" s="41"/>
      <c r="C4" s="53" t="s">
        <v>27</v>
      </c>
      <c r="D4" s="53"/>
      <c r="E4" s="53"/>
      <c r="F4" s="41"/>
      <c r="G4" s="41"/>
      <c r="H4" s="1"/>
      <c r="I4" s="1"/>
    </row>
    <row r="5" spans="1:9" ht="15">
      <c r="A5" s="1"/>
      <c r="B5" s="53" t="s">
        <v>28</v>
      </c>
      <c r="C5" s="53"/>
      <c r="D5" s="53"/>
      <c r="E5" s="53"/>
      <c r="F5" s="53"/>
      <c r="G5" s="53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0</v>
      </c>
      <c r="B7" s="2" t="s">
        <v>29</v>
      </c>
      <c r="C7" s="1" t="s">
        <v>1</v>
      </c>
      <c r="D7" s="54">
        <f>A11</f>
        <v>1343153.77</v>
      </c>
      <c r="E7" s="49"/>
      <c r="F7" s="1"/>
      <c r="G7" s="1"/>
      <c r="H7" s="1"/>
      <c r="I7" s="1"/>
    </row>
    <row r="8" spans="1:9" ht="15">
      <c r="A8" s="1" t="s">
        <v>2</v>
      </c>
      <c r="B8" s="2">
        <v>42338</v>
      </c>
      <c r="C8" s="1" t="s">
        <v>3</v>
      </c>
      <c r="D8" s="49" t="s">
        <v>22</v>
      </c>
      <c r="E8" s="49"/>
      <c r="F8" s="1"/>
      <c r="G8" s="1"/>
      <c r="H8" s="1"/>
      <c r="I8" s="1"/>
    </row>
    <row r="9" spans="1:9" ht="15">
      <c r="A9" s="50" t="s">
        <v>4</v>
      </c>
      <c r="B9" s="50" t="s">
        <v>5</v>
      </c>
      <c r="C9" s="50" t="s">
        <v>6</v>
      </c>
      <c r="D9" s="50" t="s">
        <v>7</v>
      </c>
      <c r="E9" s="50"/>
      <c r="F9" s="50" t="s">
        <v>8</v>
      </c>
      <c r="G9" s="50" t="s">
        <v>9</v>
      </c>
      <c r="H9" s="50"/>
      <c r="I9" s="50" t="s">
        <v>10</v>
      </c>
    </row>
    <row r="10" spans="1:9" ht="30">
      <c r="A10" s="50"/>
      <c r="B10" s="50"/>
      <c r="C10" s="50"/>
      <c r="D10" s="3" t="s">
        <v>11</v>
      </c>
      <c r="E10" s="3" t="s">
        <v>12</v>
      </c>
      <c r="F10" s="50"/>
      <c r="G10" s="3" t="s">
        <v>13</v>
      </c>
      <c r="H10" s="3" t="s">
        <v>14</v>
      </c>
      <c r="I10" s="50"/>
    </row>
    <row r="11" spans="1:9" ht="15">
      <c r="A11" s="4">
        <v>1343153.77</v>
      </c>
      <c r="B11" s="5">
        <v>42353</v>
      </c>
      <c r="C11" s="9">
        <v>23451.24</v>
      </c>
      <c r="D11" s="10">
        <v>670545</v>
      </c>
      <c r="E11" s="11" t="s">
        <v>30</v>
      </c>
      <c r="F11" s="7">
        <f aca="true" t="shared" si="0" ref="F11:F21">E11-B11+1</f>
        <v>4</v>
      </c>
      <c r="G11" s="7">
        <v>7.44</v>
      </c>
      <c r="H11" s="8">
        <f>(A11*(G11/100)/170)*F11</f>
        <v>2351.3091879529416</v>
      </c>
      <c r="I11" s="8">
        <f aca="true" t="shared" si="1" ref="I11:I21">A11-C11</f>
        <v>1319702.53</v>
      </c>
    </row>
    <row r="12" spans="1:9" ht="15">
      <c r="A12" s="4">
        <f aca="true" t="shared" si="2" ref="A12:A21">I11</f>
        <v>1319702.53</v>
      </c>
      <c r="B12" s="5">
        <f aca="true" t="shared" si="3" ref="B12:B21">E11+1</f>
        <v>42357</v>
      </c>
      <c r="C12" s="9">
        <v>9473.7</v>
      </c>
      <c r="D12" s="10">
        <v>678439</v>
      </c>
      <c r="E12" s="11" t="s">
        <v>31</v>
      </c>
      <c r="F12" s="7">
        <f t="shared" si="0"/>
        <v>3</v>
      </c>
      <c r="G12" s="7">
        <v>7.44</v>
      </c>
      <c r="H12" s="8">
        <f aca="true" t="shared" si="4" ref="H12:H21">(A12*(G12/100)/300)*F12</f>
        <v>981.8586823200001</v>
      </c>
      <c r="I12" s="8">
        <f t="shared" si="1"/>
        <v>1310228.83</v>
      </c>
    </row>
    <row r="13" spans="1:9" ht="15">
      <c r="A13" s="4">
        <f t="shared" si="2"/>
        <v>1310228.83</v>
      </c>
      <c r="B13" s="5">
        <f t="shared" si="3"/>
        <v>42360</v>
      </c>
      <c r="C13" s="9">
        <v>7704.88</v>
      </c>
      <c r="D13" s="42">
        <v>685107</v>
      </c>
      <c r="E13" s="11" t="s">
        <v>15</v>
      </c>
      <c r="F13" s="7">
        <f t="shared" si="0"/>
        <v>1</v>
      </c>
      <c r="G13" s="7">
        <v>7.44</v>
      </c>
      <c r="H13" s="8">
        <f t="shared" si="4"/>
        <v>324.93674984000006</v>
      </c>
      <c r="I13" s="8">
        <f t="shared" si="1"/>
        <v>1302523.9500000002</v>
      </c>
    </row>
    <row r="14" spans="1:9" ht="15">
      <c r="A14" s="4">
        <f t="shared" si="2"/>
        <v>1302523.9500000002</v>
      </c>
      <c r="B14" s="5">
        <f t="shared" si="3"/>
        <v>42361</v>
      </c>
      <c r="C14" s="9">
        <v>35446.65</v>
      </c>
      <c r="D14" s="42">
        <v>685108</v>
      </c>
      <c r="E14" s="11" t="s">
        <v>15</v>
      </c>
      <c r="F14" s="7">
        <f t="shared" si="0"/>
        <v>0</v>
      </c>
      <c r="G14" s="7">
        <v>7.44</v>
      </c>
      <c r="H14" s="8">
        <f t="shared" si="4"/>
        <v>0</v>
      </c>
      <c r="I14" s="8">
        <f t="shared" si="1"/>
        <v>1267077.3000000003</v>
      </c>
    </row>
    <row r="15" spans="1:9" ht="15">
      <c r="A15" s="4">
        <f t="shared" si="2"/>
        <v>1267077.3000000003</v>
      </c>
      <c r="B15" s="5">
        <f t="shared" si="3"/>
        <v>42361</v>
      </c>
      <c r="C15" s="43">
        <v>160.24</v>
      </c>
      <c r="D15" s="6" t="s">
        <v>16</v>
      </c>
      <c r="E15" s="11" t="s">
        <v>17</v>
      </c>
      <c r="F15" s="7">
        <f t="shared" si="0"/>
        <v>9</v>
      </c>
      <c r="G15" s="7">
        <v>7.44</v>
      </c>
      <c r="H15" s="8">
        <f t="shared" si="4"/>
        <v>2828.1165336000013</v>
      </c>
      <c r="I15" s="8">
        <f t="shared" si="1"/>
        <v>1266917.0600000003</v>
      </c>
    </row>
    <row r="16" spans="1:9" ht="15">
      <c r="A16" s="4">
        <f t="shared" si="2"/>
        <v>1266917.0600000003</v>
      </c>
      <c r="B16" s="5">
        <f t="shared" si="3"/>
        <v>42370</v>
      </c>
      <c r="C16" s="9"/>
      <c r="D16" s="42"/>
      <c r="E16" s="44">
        <v>42393</v>
      </c>
      <c r="F16" s="7">
        <f t="shared" si="0"/>
        <v>24</v>
      </c>
      <c r="G16" s="7">
        <v>7.44</v>
      </c>
      <c r="H16" s="8">
        <f t="shared" si="4"/>
        <v>7540.690341120003</v>
      </c>
      <c r="I16" s="8">
        <f t="shared" si="1"/>
        <v>1266917.0600000003</v>
      </c>
    </row>
    <row r="17" spans="1:9" ht="15">
      <c r="A17" s="4">
        <f t="shared" si="2"/>
        <v>1266917.0600000003</v>
      </c>
      <c r="B17" s="5">
        <f t="shared" si="3"/>
        <v>42394</v>
      </c>
      <c r="C17" s="9">
        <v>38885.25</v>
      </c>
      <c r="D17" s="6" t="s">
        <v>16</v>
      </c>
      <c r="E17" s="11" t="s">
        <v>18</v>
      </c>
      <c r="F17" s="7">
        <f t="shared" si="0"/>
        <v>7</v>
      </c>
      <c r="G17" s="7">
        <v>7.89</v>
      </c>
      <c r="H17" s="8">
        <f t="shared" si="4"/>
        <v>2332.39430746</v>
      </c>
      <c r="I17" s="8">
        <f t="shared" si="1"/>
        <v>1228031.8100000003</v>
      </c>
    </row>
    <row r="18" spans="1:9" ht="15">
      <c r="A18" s="4">
        <f t="shared" si="2"/>
        <v>1228031.8100000003</v>
      </c>
      <c r="B18" s="5">
        <f t="shared" si="3"/>
        <v>42401</v>
      </c>
      <c r="C18" s="43"/>
      <c r="D18" s="6"/>
      <c r="E18" s="44">
        <v>42418</v>
      </c>
      <c r="F18" s="7">
        <f t="shared" si="0"/>
        <v>18</v>
      </c>
      <c r="G18" s="7">
        <v>7.89</v>
      </c>
      <c r="H18" s="8">
        <f t="shared" si="4"/>
        <v>5813.502588540001</v>
      </c>
      <c r="I18" s="8">
        <f t="shared" si="1"/>
        <v>1228031.8100000003</v>
      </c>
    </row>
    <row r="19" spans="1:9" ht="15">
      <c r="A19" s="4">
        <f t="shared" si="2"/>
        <v>1228031.8100000003</v>
      </c>
      <c r="B19" s="5">
        <f t="shared" si="3"/>
        <v>42419</v>
      </c>
      <c r="C19" s="9">
        <v>28651.47</v>
      </c>
      <c r="D19" s="45" t="s">
        <v>16</v>
      </c>
      <c r="E19" s="11" t="s">
        <v>19</v>
      </c>
      <c r="F19" s="7">
        <f t="shared" si="0"/>
        <v>11</v>
      </c>
      <c r="G19" s="7">
        <v>8.57</v>
      </c>
      <c r="H19" s="8">
        <f t="shared" si="4"/>
        <v>3858.8852909566676</v>
      </c>
      <c r="I19" s="8">
        <f t="shared" si="1"/>
        <v>1199380.3400000003</v>
      </c>
    </row>
    <row r="20" spans="1:9" ht="15">
      <c r="A20" s="4">
        <f t="shared" si="2"/>
        <v>1199380.3400000003</v>
      </c>
      <c r="B20" s="5">
        <f t="shared" si="3"/>
        <v>42430</v>
      </c>
      <c r="C20" s="9">
        <v>1110980.8</v>
      </c>
      <c r="D20" s="45">
        <v>1029</v>
      </c>
      <c r="E20" s="11" t="s">
        <v>32</v>
      </c>
      <c r="F20" s="7">
        <f t="shared" si="0"/>
        <v>16</v>
      </c>
      <c r="G20" s="7">
        <v>8.57</v>
      </c>
      <c r="H20" s="8">
        <f t="shared" si="4"/>
        <v>5481.967740693334</v>
      </c>
      <c r="I20" s="8">
        <f t="shared" si="1"/>
        <v>88399.54000000027</v>
      </c>
    </row>
    <row r="21" spans="1:9" ht="15">
      <c r="A21" s="4">
        <f t="shared" si="2"/>
        <v>88399.54000000027</v>
      </c>
      <c r="B21" s="5">
        <f t="shared" si="3"/>
        <v>42446</v>
      </c>
      <c r="C21" s="9">
        <v>88399.54</v>
      </c>
      <c r="D21" s="45">
        <v>1049</v>
      </c>
      <c r="E21" s="11" t="s">
        <v>23</v>
      </c>
      <c r="F21" s="7">
        <f t="shared" si="0"/>
        <v>1</v>
      </c>
      <c r="G21" s="7">
        <v>8.44</v>
      </c>
      <c r="H21" s="8">
        <f t="shared" si="4"/>
        <v>24.869737253333405</v>
      </c>
      <c r="I21" s="8">
        <f t="shared" si="1"/>
        <v>2.764863893389702E-10</v>
      </c>
    </row>
    <row r="22" spans="1:9" ht="14.25">
      <c r="A22" s="12" t="s">
        <v>21</v>
      </c>
      <c r="B22" s="13"/>
      <c r="C22" s="12">
        <f>SUM(C11:C21)</f>
        <v>1343153.77</v>
      </c>
      <c r="D22" s="16"/>
      <c r="E22" s="17"/>
      <c r="F22" s="14"/>
      <c r="G22" s="14"/>
      <c r="H22" s="12">
        <f>SUM(H11:H21)</f>
        <v>31538.531159736278</v>
      </c>
      <c r="I22" s="12">
        <f>I21</f>
        <v>2.764863893389702E-10</v>
      </c>
    </row>
    <row r="24" spans="1:9" ht="15">
      <c r="A24" s="1" t="s">
        <v>0</v>
      </c>
      <c r="B24" s="2" t="s">
        <v>33</v>
      </c>
      <c r="C24" s="1" t="s">
        <v>1</v>
      </c>
      <c r="D24" s="54">
        <f>A28</f>
        <v>1771062.21</v>
      </c>
      <c r="E24" s="49"/>
      <c r="F24" s="1"/>
      <c r="G24" s="1"/>
      <c r="H24" s="1"/>
      <c r="I24" s="1"/>
    </row>
    <row r="25" spans="1:9" ht="15">
      <c r="A25" s="1" t="s">
        <v>2</v>
      </c>
      <c r="B25" s="2">
        <f>B8</f>
        <v>42338</v>
      </c>
      <c r="C25" s="1" t="s">
        <v>3</v>
      </c>
      <c r="D25" s="49" t="s">
        <v>24</v>
      </c>
      <c r="E25" s="49"/>
      <c r="F25" s="1"/>
      <c r="G25" s="1"/>
      <c r="H25" s="1"/>
      <c r="I25" s="1"/>
    </row>
    <row r="26" spans="1:9" ht="15">
      <c r="A26" s="50" t="s">
        <v>4</v>
      </c>
      <c r="B26" s="50" t="s">
        <v>5</v>
      </c>
      <c r="C26" s="50" t="s">
        <v>6</v>
      </c>
      <c r="D26" s="50" t="s">
        <v>7</v>
      </c>
      <c r="E26" s="50"/>
      <c r="F26" s="50" t="s">
        <v>8</v>
      </c>
      <c r="G26" s="50" t="s">
        <v>9</v>
      </c>
      <c r="H26" s="50"/>
      <c r="I26" s="50" t="s">
        <v>10</v>
      </c>
    </row>
    <row r="27" spans="1:9" ht="30">
      <c r="A27" s="50"/>
      <c r="B27" s="50"/>
      <c r="C27" s="50"/>
      <c r="D27" s="3" t="s">
        <v>11</v>
      </c>
      <c r="E27" s="3" t="s">
        <v>12</v>
      </c>
      <c r="F27" s="50"/>
      <c r="G27" s="3" t="s">
        <v>13</v>
      </c>
      <c r="H27" s="3" t="s">
        <v>14</v>
      </c>
      <c r="I27" s="50"/>
    </row>
    <row r="28" spans="1:9" ht="15">
      <c r="A28" s="8">
        <v>1771062.21</v>
      </c>
      <c r="B28" s="5">
        <v>42353</v>
      </c>
      <c r="C28" s="15">
        <v>165.16</v>
      </c>
      <c r="D28" s="6" t="s">
        <v>16</v>
      </c>
      <c r="E28" s="11" t="s">
        <v>17</v>
      </c>
      <c r="F28" s="7">
        <f aca="true" t="shared" si="5" ref="F28:F36">E28-B28+1</f>
        <v>17</v>
      </c>
      <c r="G28" s="7">
        <v>7.44</v>
      </c>
      <c r="H28" s="8">
        <f aca="true" t="shared" si="6" ref="H28:H36">(A28*(G28/100)/300)*F28</f>
        <v>7466.7982773600015</v>
      </c>
      <c r="I28" s="8">
        <f aca="true" t="shared" si="7" ref="I28:I36">A28-C28</f>
        <v>1770897.05</v>
      </c>
    </row>
    <row r="29" spans="1:9" ht="15">
      <c r="A29" s="8">
        <f aca="true" t="shared" si="8" ref="A29:A36">I28</f>
        <v>1770897.05</v>
      </c>
      <c r="B29" s="5">
        <f aca="true" t="shared" si="9" ref="B29:B36">E28+1</f>
        <v>42370</v>
      </c>
      <c r="C29" s="15"/>
      <c r="D29" s="6"/>
      <c r="E29" s="44">
        <v>42393</v>
      </c>
      <c r="F29" s="7">
        <f t="shared" si="5"/>
        <v>24</v>
      </c>
      <c r="G29" s="7">
        <v>7.44</v>
      </c>
      <c r="H29" s="8">
        <f t="shared" si="6"/>
        <v>10540.379241600001</v>
      </c>
      <c r="I29" s="8">
        <f t="shared" si="7"/>
        <v>1770897.05</v>
      </c>
    </row>
    <row r="30" spans="1:9" ht="15">
      <c r="A30" s="8">
        <f t="shared" si="8"/>
        <v>1770897.05</v>
      </c>
      <c r="B30" s="5">
        <f t="shared" si="9"/>
        <v>42394</v>
      </c>
      <c r="C30" s="15">
        <v>39915.37</v>
      </c>
      <c r="D30" s="6" t="s">
        <v>16</v>
      </c>
      <c r="E30" s="11" t="s">
        <v>18</v>
      </c>
      <c r="F30" s="7">
        <f t="shared" si="5"/>
        <v>7</v>
      </c>
      <c r="G30" s="7">
        <v>7.89</v>
      </c>
      <c r="H30" s="8">
        <f t="shared" si="6"/>
        <v>3260.22146905</v>
      </c>
      <c r="I30" s="8">
        <f t="shared" si="7"/>
        <v>1730981.68</v>
      </c>
    </row>
    <row r="31" spans="1:9" ht="15">
      <c r="A31" s="8">
        <f t="shared" si="8"/>
        <v>1730981.68</v>
      </c>
      <c r="B31" s="5">
        <f t="shared" si="9"/>
        <v>42401</v>
      </c>
      <c r="C31" s="9"/>
      <c r="D31" s="43"/>
      <c r="E31" s="44">
        <v>42418</v>
      </c>
      <c r="F31" s="7">
        <f t="shared" si="5"/>
        <v>18</v>
      </c>
      <c r="G31" s="7">
        <v>7.89</v>
      </c>
      <c r="H31" s="8">
        <f t="shared" si="6"/>
        <v>8194.467273119999</v>
      </c>
      <c r="I31" s="8">
        <f t="shared" si="7"/>
        <v>1730981.68</v>
      </c>
    </row>
    <row r="32" spans="1:9" ht="15">
      <c r="A32" s="8">
        <f t="shared" si="8"/>
        <v>1730981.68</v>
      </c>
      <c r="B32" s="5">
        <f t="shared" si="9"/>
        <v>42419</v>
      </c>
      <c r="C32" s="9">
        <v>29644.36</v>
      </c>
      <c r="D32" s="43" t="s">
        <v>16</v>
      </c>
      <c r="E32" s="11" t="s">
        <v>19</v>
      </c>
      <c r="F32" s="7">
        <f t="shared" si="5"/>
        <v>11</v>
      </c>
      <c r="G32" s="7">
        <v>8.57</v>
      </c>
      <c r="H32" s="8">
        <f t="shared" si="6"/>
        <v>5439.321432453333</v>
      </c>
      <c r="I32" s="8">
        <f t="shared" si="7"/>
        <v>1701337.3199999998</v>
      </c>
    </row>
    <row r="33" spans="1:9" ht="15">
      <c r="A33" s="8">
        <f t="shared" si="8"/>
        <v>1701337.3199999998</v>
      </c>
      <c r="B33" s="5">
        <f t="shared" si="9"/>
        <v>42430</v>
      </c>
      <c r="C33" s="9">
        <v>270584.89</v>
      </c>
      <c r="D33" s="43">
        <v>937</v>
      </c>
      <c r="E33" s="11" t="s">
        <v>20</v>
      </c>
      <c r="F33" s="7">
        <f t="shared" si="5"/>
        <v>10</v>
      </c>
      <c r="G33" s="7">
        <v>8.57</v>
      </c>
      <c r="H33" s="8">
        <f t="shared" si="6"/>
        <v>4860.153610799999</v>
      </c>
      <c r="I33" s="8">
        <f t="shared" si="7"/>
        <v>1430752.4299999997</v>
      </c>
    </row>
    <row r="34" spans="1:9" ht="15">
      <c r="A34" s="8">
        <f t="shared" si="8"/>
        <v>1430752.4299999997</v>
      </c>
      <c r="B34" s="5">
        <f t="shared" si="9"/>
        <v>42440</v>
      </c>
      <c r="C34" s="9">
        <v>497856.47</v>
      </c>
      <c r="D34" s="43">
        <v>969</v>
      </c>
      <c r="E34" s="11" t="s">
        <v>34</v>
      </c>
      <c r="F34" s="7">
        <f t="shared" si="5"/>
        <v>1</v>
      </c>
      <c r="G34" s="7">
        <v>8.57</v>
      </c>
      <c r="H34" s="8">
        <f t="shared" si="6"/>
        <v>408.71827750333324</v>
      </c>
      <c r="I34" s="8">
        <f t="shared" si="7"/>
        <v>932895.9599999997</v>
      </c>
    </row>
    <row r="35" spans="1:9" ht="15">
      <c r="A35" s="8">
        <f t="shared" si="8"/>
        <v>932895.9599999997</v>
      </c>
      <c r="B35" s="5">
        <f t="shared" si="9"/>
        <v>42441</v>
      </c>
      <c r="C35" s="9">
        <v>917982.89</v>
      </c>
      <c r="D35" s="43">
        <v>995</v>
      </c>
      <c r="E35" s="11" t="s">
        <v>35</v>
      </c>
      <c r="F35" s="7">
        <f t="shared" si="5"/>
        <v>3</v>
      </c>
      <c r="G35" s="7">
        <v>8.57</v>
      </c>
      <c r="H35" s="8">
        <f t="shared" si="6"/>
        <v>799.4918377199997</v>
      </c>
      <c r="I35" s="8">
        <f t="shared" si="7"/>
        <v>14913.069999999716</v>
      </c>
    </row>
    <row r="36" spans="1:9" ht="15">
      <c r="A36" s="8">
        <f t="shared" si="8"/>
        <v>14913.069999999716</v>
      </c>
      <c r="B36" s="5">
        <f t="shared" si="9"/>
        <v>42444</v>
      </c>
      <c r="C36" s="9">
        <v>14913.07</v>
      </c>
      <c r="D36" s="43">
        <v>1029</v>
      </c>
      <c r="E36" s="11" t="s">
        <v>32</v>
      </c>
      <c r="F36" s="7">
        <f t="shared" si="5"/>
        <v>2</v>
      </c>
      <c r="G36" s="7">
        <v>8.57</v>
      </c>
      <c r="H36" s="8">
        <f t="shared" si="6"/>
        <v>8.520333993333171</v>
      </c>
      <c r="I36" s="8">
        <f t="shared" si="7"/>
        <v>-2.837623469531536E-10</v>
      </c>
    </row>
    <row r="37" spans="1:9" ht="14.25">
      <c r="A37" s="12" t="s">
        <v>21</v>
      </c>
      <c r="B37" s="13"/>
      <c r="C37" s="12">
        <f>SUM(C28:C36)</f>
        <v>1771062.2100000002</v>
      </c>
      <c r="D37" s="16"/>
      <c r="E37" s="17"/>
      <c r="F37" s="14"/>
      <c r="G37" s="14"/>
      <c r="H37" s="12">
        <f>SUM(H28:H36)</f>
        <v>40978.07175360001</v>
      </c>
      <c r="I37" s="12">
        <f>I36</f>
        <v>-2.837623469531536E-10</v>
      </c>
    </row>
    <row r="38" spans="1:9" ht="14.25">
      <c r="A38" s="12"/>
      <c r="B38" s="13"/>
      <c r="C38" s="12"/>
      <c r="D38" s="16"/>
      <c r="E38" s="17"/>
      <c r="F38" s="14"/>
      <c r="G38" s="14"/>
      <c r="H38" s="12"/>
      <c r="I38" s="12"/>
    </row>
    <row r="39" spans="1:9" ht="14.25">
      <c r="A39" s="46" t="s">
        <v>36</v>
      </c>
      <c r="B39" s="46"/>
      <c r="C39" s="47">
        <f>C37+C22</f>
        <v>3114215.9800000004</v>
      </c>
      <c r="D39" s="46"/>
      <c r="E39" s="46"/>
      <c r="F39" s="46"/>
      <c r="G39" s="46"/>
      <c r="H39" s="47">
        <f>H37+H22</f>
        <v>72516.60291333629</v>
      </c>
      <c r="I39" s="47">
        <f>I37+I22</f>
        <v>-7.275957614183426E-12</v>
      </c>
    </row>
    <row r="40" spans="1:9" ht="15">
      <c r="A40" s="1"/>
      <c r="B40" s="1"/>
      <c r="C40" s="1"/>
      <c r="D40" s="1"/>
      <c r="E40" s="1"/>
      <c r="F40" s="1"/>
      <c r="G40" s="1"/>
      <c r="H40" s="1"/>
      <c r="I40" s="1">
        <v>0</v>
      </c>
    </row>
    <row r="41" spans="1:9" ht="15.75" thickBot="1">
      <c r="A41" s="1"/>
      <c r="B41" s="1"/>
      <c r="C41" s="49" t="s">
        <v>37</v>
      </c>
      <c r="D41" s="49"/>
      <c r="E41" s="48"/>
      <c r="F41" s="48"/>
      <c r="G41" s="48"/>
      <c r="H41" s="1" t="s">
        <v>38</v>
      </c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 t="s">
        <v>39</v>
      </c>
      <c r="B43" s="1"/>
      <c r="C43" s="1"/>
      <c r="D43" s="1"/>
      <c r="E43" s="1"/>
      <c r="F43" s="1"/>
      <c r="G43" s="1"/>
      <c r="H43" s="1"/>
      <c r="I43" s="1"/>
    </row>
    <row r="44" spans="1:9" ht="15">
      <c r="A44" s="1" t="s">
        <v>40</v>
      </c>
      <c r="B44" s="1"/>
      <c r="C44" s="1"/>
      <c r="D44" s="1"/>
      <c r="E44" s="1"/>
      <c r="F44" s="1"/>
      <c r="G44" s="1"/>
      <c r="H44" s="1"/>
      <c r="I44" s="1"/>
    </row>
    <row r="45" spans="1:9" ht="15">
      <c r="A45" s="1" t="s">
        <v>38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1" t="s">
        <v>41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 t="s">
        <v>38</v>
      </c>
      <c r="B47" s="1"/>
      <c r="C47" s="1"/>
      <c r="D47" s="1"/>
      <c r="E47" s="1"/>
      <c r="F47" s="1"/>
      <c r="G47" s="1"/>
      <c r="H47" s="1"/>
      <c r="I47" s="1"/>
    </row>
    <row r="48" spans="1:9" ht="15">
      <c r="A48" s="27"/>
      <c r="B48" s="22"/>
      <c r="C48" s="23"/>
      <c r="D48" s="35"/>
      <c r="E48" s="25"/>
      <c r="F48" s="26"/>
      <c r="G48" s="26"/>
      <c r="H48" s="27"/>
      <c r="I48" s="27"/>
    </row>
    <row r="49" spans="1:9" ht="15">
      <c r="A49" s="27"/>
      <c r="B49" s="22"/>
      <c r="C49" s="36"/>
      <c r="D49" s="31"/>
      <c r="E49" s="37"/>
      <c r="F49" s="26"/>
      <c r="G49" s="26"/>
      <c r="H49" s="27"/>
      <c r="I49" s="27"/>
    </row>
    <row r="50" spans="1:9" ht="15">
      <c r="A50" s="27"/>
      <c r="B50" s="22"/>
      <c r="C50" s="36"/>
      <c r="D50" s="31"/>
      <c r="E50" s="37"/>
      <c r="F50" s="26"/>
      <c r="G50" s="26"/>
      <c r="H50" s="27"/>
      <c r="I50" s="27"/>
    </row>
    <row r="51" spans="1:9" ht="15">
      <c r="A51" s="27"/>
      <c r="B51" s="22"/>
      <c r="C51" s="36"/>
      <c r="D51" s="31"/>
      <c r="E51" s="37"/>
      <c r="F51" s="26"/>
      <c r="G51" s="26"/>
      <c r="H51" s="27"/>
      <c r="I51" s="27"/>
    </row>
    <row r="52" spans="1:9" ht="15">
      <c r="A52" s="27"/>
      <c r="B52" s="22"/>
      <c r="C52" s="36"/>
      <c r="D52" s="31"/>
      <c r="E52" s="37"/>
      <c r="F52" s="26"/>
      <c r="G52" s="26"/>
      <c r="H52" s="27"/>
      <c r="I52" s="27"/>
    </row>
    <row r="53" spans="1:9" ht="15">
      <c r="A53" s="27"/>
      <c r="B53" s="22"/>
      <c r="C53" s="34"/>
      <c r="D53" s="31"/>
      <c r="E53" s="32"/>
      <c r="F53" s="26"/>
      <c r="G53" s="26"/>
      <c r="H53" s="27"/>
      <c r="I53" s="27"/>
    </row>
    <row r="54" spans="1:9" ht="15">
      <c r="A54" s="27"/>
      <c r="B54" s="22"/>
      <c r="C54" s="34"/>
      <c r="D54" s="31"/>
      <c r="E54" s="32"/>
      <c r="F54" s="26"/>
      <c r="G54" s="26"/>
      <c r="H54" s="27"/>
      <c r="I54" s="27"/>
    </row>
    <row r="55" spans="1:9" ht="15">
      <c r="A55" s="27"/>
      <c r="B55" s="22"/>
      <c r="C55" s="34"/>
      <c r="D55" s="31"/>
      <c r="E55" s="32"/>
      <c r="F55" s="26"/>
      <c r="G55" s="26"/>
      <c r="H55" s="27"/>
      <c r="I55" s="27"/>
    </row>
    <row r="56" spans="1:9" ht="15">
      <c r="A56" s="27"/>
      <c r="B56" s="22"/>
      <c r="C56" s="34"/>
      <c r="D56" s="31"/>
      <c r="E56" s="32"/>
      <c r="F56" s="26"/>
      <c r="G56" s="26"/>
      <c r="H56" s="27"/>
      <c r="I56" s="27"/>
    </row>
    <row r="57" spans="1:9" ht="15">
      <c r="A57" s="27"/>
      <c r="B57" s="22"/>
      <c r="C57" s="34"/>
      <c r="D57" s="31"/>
      <c r="E57" s="32"/>
      <c r="F57" s="26"/>
      <c r="G57" s="26"/>
      <c r="H57" s="27"/>
      <c r="I57" s="27"/>
    </row>
    <row r="58" spans="1:9" ht="15">
      <c r="A58" s="27"/>
      <c r="B58" s="22"/>
      <c r="C58" s="34"/>
      <c r="D58" s="29"/>
      <c r="E58" s="32"/>
      <c r="F58" s="26"/>
      <c r="G58" s="26"/>
      <c r="H58" s="27"/>
      <c r="I58" s="27"/>
    </row>
    <row r="59" spans="1:9" ht="15">
      <c r="A59" s="27"/>
      <c r="B59" s="22"/>
      <c r="C59" s="34"/>
      <c r="D59" s="29"/>
      <c r="E59" s="32"/>
      <c r="F59" s="26"/>
      <c r="G59" s="26"/>
      <c r="H59" s="27"/>
      <c r="I59" s="27"/>
    </row>
    <row r="60" spans="1:9" ht="15">
      <c r="A60" s="27"/>
      <c r="B60" s="22"/>
      <c r="C60" s="21"/>
      <c r="D60" s="29"/>
      <c r="E60" s="32"/>
      <c r="F60" s="26"/>
      <c r="G60" s="26"/>
      <c r="H60" s="27"/>
      <c r="I60" s="27"/>
    </row>
    <row r="61" spans="1:9" ht="15">
      <c r="A61" s="27"/>
      <c r="B61" s="22"/>
      <c r="C61" s="27"/>
      <c r="D61" s="29"/>
      <c r="E61" s="32"/>
      <c r="F61" s="26"/>
      <c r="G61" s="26"/>
      <c r="H61" s="27"/>
      <c r="I61" s="27"/>
    </row>
    <row r="62" spans="1:9" ht="15">
      <c r="A62" s="27"/>
      <c r="B62" s="22"/>
      <c r="C62" s="27"/>
      <c r="D62" s="29"/>
      <c r="E62" s="32"/>
      <c r="F62" s="26"/>
      <c r="G62" s="26"/>
      <c r="H62" s="27"/>
      <c r="I62" s="27"/>
    </row>
    <row r="63" spans="1:9" ht="15">
      <c r="A63" s="27"/>
      <c r="B63" s="22"/>
      <c r="C63" s="27"/>
      <c r="D63" s="29"/>
      <c r="E63" s="32"/>
      <c r="F63" s="26"/>
      <c r="G63" s="26"/>
      <c r="H63" s="27"/>
      <c r="I63" s="27"/>
    </row>
    <row r="64" spans="1:9" ht="15">
      <c r="A64" s="27"/>
      <c r="B64" s="22"/>
      <c r="C64" s="27"/>
      <c r="D64" s="38"/>
      <c r="E64" s="39"/>
      <c r="F64" s="26"/>
      <c r="G64" s="26"/>
      <c r="H64" s="27"/>
      <c r="I64" s="27"/>
    </row>
    <row r="65" spans="1:9" ht="14.25">
      <c r="A65" s="12"/>
      <c r="B65" s="13"/>
      <c r="C65" s="12"/>
      <c r="D65" s="16"/>
      <c r="E65" s="17"/>
      <c r="F65" s="14"/>
      <c r="G65" s="14"/>
      <c r="H65" s="12"/>
      <c r="I65" s="12"/>
    </row>
    <row r="66" spans="1:9" ht="14.25">
      <c r="A66" s="12"/>
      <c r="B66" s="13"/>
      <c r="C66" s="12"/>
      <c r="D66" s="16"/>
      <c r="E66" s="17"/>
      <c r="F66" s="14"/>
      <c r="G66" s="14"/>
      <c r="H66" s="12"/>
      <c r="I66" s="12"/>
    </row>
    <row r="67" spans="1:9" ht="15">
      <c r="A67" s="18"/>
      <c r="B67" s="19"/>
      <c r="C67" s="18"/>
      <c r="D67" s="55"/>
      <c r="E67" s="51"/>
      <c r="F67" s="18"/>
      <c r="G67" s="18"/>
      <c r="H67" s="18"/>
      <c r="I67" s="18"/>
    </row>
    <row r="68" spans="1:9" ht="15">
      <c r="A68" s="18"/>
      <c r="B68" s="19"/>
      <c r="C68" s="18"/>
      <c r="D68" s="51"/>
      <c r="E68" s="51"/>
      <c r="F68" s="18"/>
      <c r="G68" s="18"/>
      <c r="H68" s="18"/>
      <c r="I68" s="18"/>
    </row>
    <row r="69" spans="1:9" ht="1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">
      <c r="A70" s="52"/>
      <c r="B70" s="52"/>
      <c r="C70" s="52"/>
      <c r="D70" s="20"/>
      <c r="E70" s="20"/>
      <c r="F70" s="52"/>
      <c r="G70" s="20"/>
      <c r="H70" s="20"/>
      <c r="I70" s="52"/>
    </row>
    <row r="71" spans="1:9" ht="15">
      <c r="A71" s="21"/>
      <c r="B71" s="22"/>
      <c r="C71" s="23"/>
      <c r="D71" s="24"/>
      <c r="E71" s="33"/>
      <c r="F71" s="26"/>
      <c r="G71" s="26"/>
      <c r="H71" s="27"/>
      <c r="I71" s="27"/>
    </row>
    <row r="72" spans="1:9" ht="15">
      <c r="A72" s="21"/>
      <c r="B72" s="22"/>
      <c r="C72" s="28"/>
      <c r="D72" s="24"/>
      <c r="E72" s="33"/>
      <c r="F72" s="26"/>
      <c r="G72" s="26"/>
      <c r="H72" s="27"/>
      <c r="I72" s="27"/>
    </row>
    <row r="73" spans="1:9" ht="15">
      <c r="A73" s="21"/>
      <c r="B73" s="22"/>
      <c r="C73" s="23"/>
      <c r="D73" s="24"/>
      <c r="E73" s="32"/>
      <c r="F73" s="26"/>
      <c r="G73" s="26"/>
      <c r="H73" s="27"/>
      <c r="I73" s="27"/>
    </row>
    <row r="74" spans="1:9" ht="15">
      <c r="A74" s="21"/>
      <c r="B74" s="22"/>
      <c r="C74" s="36"/>
      <c r="D74" s="24"/>
      <c r="E74" s="37"/>
      <c r="F74" s="26"/>
      <c r="G74" s="26"/>
      <c r="H74" s="27"/>
      <c r="I74" s="27"/>
    </row>
    <row r="75" spans="1:9" ht="15">
      <c r="A75" s="21"/>
      <c r="B75" s="22"/>
      <c r="C75" s="36"/>
      <c r="D75" s="24"/>
      <c r="E75" s="37"/>
      <c r="F75" s="26"/>
      <c r="G75" s="26"/>
      <c r="H75" s="27"/>
      <c r="I75" s="27"/>
    </row>
    <row r="76" spans="1:9" ht="15">
      <c r="A76" s="21"/>
      <c r="B76" s="22"/>
      <c r="C76" s="36"/>
      <c r="D76" s="24"/>
      <c r="E76" s="37"/>
      <c r="F76" s="26"/>
      <c r="G76" s="26"/>
      <c r="H76" s="27"/>
      <c r="I76" s="27"/>
    </row>
    <row r="77" spans="1:9" ht="15">
      <c r="A77" s="21"/>
      <c r="B77" s="22"/>
      <c r="C77" s="36"/>
      <c r="D77" s="24"/>
      <c r="E77" s="37"/>
      <c r="F77" s="26"/>
      <c r="G77" s="26"/>
      <c r="H77" s="27"/>
      <c r="I77" s="27"/>
    </row>
    <row r="78" spans="1:9" ht="15">
      <c r="A78" s="21"/>
      <c r="B78" s="22"/>
      <c r="C78" s="36"/>
      <c r="D78" s="24"/>
      <c r="E78" s="37"/>
      <c r="F78" s="26"/>
      <c r="G78" s="26"/>
      <c r="H78" s="27"/>
      <c r="I78" s="27"/>
    </row>
    <row r="79" spans="1:9" ht="15">
      <c r="A79" s="21"/>
      <c r="B79" s="22"/>
      <c r="C79" s="36"/>
      <c r="D79" s="24"/>
      <c r="E79" s="37"/>
      <c r="F79" s="26"/>
      <c r="G79" s="26"/>
      <c r="H79" s="27"/>
      <c r="I79" s="27"/>
    </row>
    <row r="80" spans="1:9" ht="15">
      <c r="A80" s="21"/>
      <c r="B80" s="22"/>
      <c r="C80" s="36"/>
      <c r="D80" s="24"/>
      <c r="E80" s="40"/>
      <c r="F80" s="26"/>
      <c r="G80" s="26"/>
      <c r="H80" s="27"/>
      <c r="I80" s="27"/>
    </row>
    <row r="81" spans="1:9" ht="15">
      <c r="A81" s="21"/>
      <c r="B81" s="22"/>
      <c r="C81" s="23"/>
      <c r="D81" s="24"/>
      <c r="E81" s="33"/>
      <c r="F81" s="26"/>
      <c r="G81" s="26"/>
      <c r="H81" s="27"/>
      <c r="I81" s="27"/>
    </row>
    <row r="82" spans="1:9" ht="15">
      <c r="A82" s="21"/>
      <c r="B82" s="22"/>
      <c r="C82" s="23"/>
      <c r="D82" s="24"/>
      <c r="E82" s="25"/>
      <c r="F82" s="26"/>
      <c r="G82" s="26"/>
      <c r="H82" s="27"/>
      <c r="I82" s="27"/>
    </row>
    <row r="83" spans="1:9" ht="15">
      <c r="A83" s="21"/>
      <c r="B83" s="22"/>
      <c r="C83" s="34"/>
      <c r="D83" s="31"/>
      <c r="E83" s="32"/>
      <c r="F83" s="26"/>
      <c r="G83" s="26"/>
      <c r="H83" s="27"/>
      <c r="I83" s="27"/>
    </row>
    <row r="84" spans="1:9" ht="15">
      <c r="A84" s="21"/>
      <c r="B84" s="22"/>
      <c r="C84" s="34"/>
      <c r="D84" s="31"/>
      <c r="E84" s="32"/>
      <c r="F84" s="26"/>
      <c r="G84" s="26"/>
      <c r="H84" s="27"/>
      <c r="I84" s="27"/>
    </row>
    <row r="85" spans="1:9" ht="15">
      <c r="A85" s="21"/>
      <c r="B85" s="22"/>
      <c r="C85" s="34"/>
      <c r="D85" s="31"/>
      <c r="E85" s="32"/>
      <c r="F85" s="26"/>
      <c r="G85" s="26"/>
      <c r="H85" s="27"/>
      <c r="I85" s="27"/>
    </row>
    <row r="86" spans="1:9" ht="15">
      <c r="A86" s="21"/>
      <c r="B86" s="22"/>
      <c r="C86" s="34"/>
      <c r="D86" s="29"/>
      <c r="E86" s="32"/>
      <c r="F86" s="26"/>
      <c r="G86" s="26"/>
      <c r="H86" s="27"/>
      <c r="I86" s="27"/>
    </row>
    <row r="87" spans="1:9" ht="15">
      <c r="A87" s="21"/>
      <c r="B87" s="22"/>
      <c r="C87" s="34"/>
      <c r="D87" s="29"/>
      <c r="E87" s="32"/>
      <c r="F87" s="26"/>
      <c r="G87" s="26"/>
      <c r="H87" s="27"/>
      <c r="I87" s="27"/>
    </row>
    <row r="88" spans="1:9" ht="15">
      <c r="A88" s="21"/>
      <c r="B88" s="22"/>
      <c r="C88" s="34"/>
      <c r="D88" s="29"/>
      <c r="E88" s="32"/>
      <c r="F88" s="26"/>
      <c r="G88" s="26"/>
      <c r="H88" s="27"/>
      <c r="I88" s="27"/>
    </row>
    <row r="89" spans="1:9" ht="15">
      <c r="A89" s="21"/>
      <c r="B89" s="22"/>
      <c r="C89" s="21"/>
      <c r="D89" s="29"/>
      <c r="E89" s="30"/>
      <c r="F89" s="26"/>
      <c r="G89" s="26"/>
      <c r="H89" s="27"/>
      <c r="I89" s="27"/>
    </row>
    <row r="90" spans="1:9" ht="15">
      <c r="A90" s="21"/>
      <c r="B90" s="22"/>
      <c r="C90" s="21"/>
      <c r="D90" s="29"/>
      <c r="E90" s="30"/>
      <c r="F90" s="26"/>
      <c r="G90" s="26"/>
      <c r="H90" s="27"/>
      <c r="I90" s="27"/>
    </row>
    <row r="91" spans="1:9" ht="15">
      <c r="A91" s="21"/>
      <c r="B91" s="22"/>
      <c r="C91" s="21"/>
      <c r="D91" s="29"/>
      <c r="E91" s="30"/>
      <c r="F91" s="26"/>
      <c r="G91" s="26"/>
      <c r="H91" s="27"/>
      <c r="I91" s="27"/>
    </row>
    <row r="92" spans="1:9" ht="15">
      <c r="A92" s="21"/>
      <c r="B92" s="22"/>
      <c r="C92" s="21"/>
      <c r="D92" s="29"/>
      <c r="E92" s="30"/>
      <c r="F92" s="26"/>
      <c r="G92" s="26"/>
      <c r="H92" s="27"/>
      <c r="I92" s="27"/>
    </row>
    <row r="93" spans="1:9" ht="15">
      <c r="A93" s="21"/>
      <c r="B93" s="22"/>
      <c r="C93" s="21"/>
      <c r="D93" s="29"/>
      <c r="E93" s="30"/>
      <c r="F93" s="26"/>
      <c r="G93" s="26"/>
      <c r="H93" s="27"/>
      <c r="I93" s="27"/>
    </row>
    <row r="94" spans="1:9" ht="15">
      <c r="A94" s="21"/>
      <c r="B94" s="22"/>
      <c r="C94" s="21"/>
      <c r="D94" s="29"/>
      <c r="E94" s="30"/>
      <c r="F94" s="26"/>
      <c r="G94" s="26"/>
      <c r="H94" s="27"/>
      <c r="I94" s="27"/>
    </row>
    <row r="95" spans="1:9" ht="15">
      <c r="A95" s="21"/>
      <c r="B95" s="22"/>
      <c r="C95" s="21"/>
      <c r="D95" s="29"/>
      <c r="E95" s="30"/>
      <c r="F95" s="26"/>
      <c r="G95" s="26"/>
      <c r="H95" s="27"/>
      <c r="I95" s="27"/>
    </row>
    <row r="96" spans="1:9" ht="15">
      <c r="A96" s="21"/>
      <c r="B96" s="22"/>
      <c r="C96" s="21"/>
      <c r="D96" s="29"/>
      <c r="E96" s="30"/>
      <c r="F96" s="26"/>
      <c r="G96" s="26"/>
      <c r="H96" s="27"/>
      <c r="I96" s="27"/>
    </row>
    <row r="97" spans="1:9" ht="15">
      <c r="A97" s="21"/>
      <c r="B97" s="22"/>
      <c r="C97" s="21"/>
      <c r="D97" s="29"/>
      <c r="E97" s="30"/>
      <c r="F97" s="26"/>
      <c r="G97" s="26"/>
      <c r="H97" s="27"/>
      <c r="I97" s="27"/>
    </row>
    <row r="98" spans="1:9" ht="15">
      <c r="A98" s="21"/>
      <c r="B98" s="22"/>
      <c r="C98" s="21"/>
      <c r="D98" s="29"/>
      <c r="E98" s="30"/>
      <c r="F98" s="26"/>
      <c r="G98" s="26"/>
      <c r="H98" s="27"/>
      <c r="I98" s="27"/>
    </row>
    <row r="99" spans="1:9" ht="14.25">
      <c r="A99" s="12"/>
      <c r="B99" s="13"/>
      <c r="C99" s="12"/>
      <c r="D99" s="14"/>
      <c r="E99" s="13"/>
      <c r="F99" s="14"/>
      <c r="G99" s="14"/>
      <c r="H99" s="12"/>
      <c r="I99" s="12"/>
    </row>
  </sheetData>
  <mergeCells count="33">
    <mergeCell ref="F9:F10"/>
    <mergeCell ref="G9:H9"/>
    <mergeCell ref="I9:I10"/>
    <mergeCell ref="D24:E24"/>
    <mergeCell ref="D67:E67"/>
    <mergeCell ref="F26:F27"/>
    <mergeCell ref="G26:H26"/>
    <mergeCell ref="I26:I27"/>
    <mergeCell ref="D26:E26"/>
    <mergeCell ref="I69:I70"/>
    <mergeCell ref="A69:A70"/>
    <mergeCell ref="B69:B70"/>
    <mergeCell ref="C69:C70"/>
    <mergeCell ref="D69:E69"/>
    <mergeCell ref="D68:E68"/>
    <mergeCell ref="G69:H69"/>
    <mergeCell ref="B1:G1"/>
    <mergeCell ref="C2:F2"/>
    <mergeCell ref="B3:G3"/>
    <mergeCell ref="C4:E4"/>
    <mergeCell ref="B5:G5"/>
    <mergeCell ref="D7:E7"/>
    <mergeCell ref="D8:E8"/>
    <mergeCell ref="F69:F70"/>
    <mergeCell ref="C41:D41"/>
    <mergeCell ref="A9:A10"/>
    <mergeCell ref="B9:B10"/>
    <mergeCell ref="C9:C10"/>
    <mergeCell ref="D9:E9"/>
    <mergeCell ref="A26:A27"/>
    <mergeCell ref="B26:B27"/>
    <mergeCell ref="C26:C27"/>
    <mergeCell ref="D25:E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dcterms:created xsi:type="dcterms:W3CDTF">1996-10-08T23:32:33Z</dcterms:created>
  <dcterms:modified xsi:type="dcterms:W3CDTF">2016-05-25T10:20:26Z</dcterms:modified>
  <cp:category/>
  <cp:version/>
  <cp:contentType/>
  <cp:contentStatus/>
</cp:coreProperties>
</file>