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<sst xmlns="http://schemas.openxmlformats.org/spreadsheetml/2006/main" count="41" uniqueCount="30">
  <si>
    <t>Структурная единица</t>
  </si>
  <si>
    <t>Отклонение</t>
  </si>
  <si>
    <t>Процент</t>
  </si>
  <si>
    <t>Номенклатура</t>
  </si>
  <si>
    <t>Ед.</t>
  </si>
  <si>
    <t>Основное подразделение</t>
  </si>
  <si>
    <t>шт</t>
  </si>
  <si>
    <t>Произведено, шт.</t>
  </si>
  <si>
    <t>Запланировано, шт.</t>
  </si>
  <si>
    <t>Запланировано, мин.</t>
  </si>
  <si>
    <t>Произведено, мин.</t>
  </si>
  <si>
    <t>Пенал 2-х дв. 600х1400х600 (МДФ)</t>
  </si>
  <si>
    <t>Операции</t>
  </si>
  <si>
    <t>Фрезеровка столешницы</t>
  </si>
  <si>
    <t>Фрезеровка</t>
  </si>
  <si>
    <t xml:space="preserve">Шлифовка ножек </t>
  </si>
  <si>
    <t>Шлифовка</t>
  </si>
  <si>
    <t>Шлифовка столешницы</t>
  </si>
  <si>
    <t xml:space="preserve">Торцевание ножек </t>
  </si>
  <si>
    <t>Сборка стола перед покраской</t>
  </si>
  <si>
    <t>Сборка и упаковка</t>
  </si>
  <si>
    <t xml:space="preserve">Покраска стола в сборе (1 установ) </t>
  </si>
  <si>
    <t>Покраска</t>
  </si>
  <si>
    <t xml:space="preserve">Покраска стола в сборе (2 установ) </t>
  </si>
  <si>
    <t>Сборка и упаковка стола</t>
  </si>
  <si>
    <t>Тип операции</t>
  </si>
  <si>
    <t>мин</t>
  </si>
  <si>
    <t>Бюджет ЗП (план), руб</t>
  </si>
  <si>
    <t>Бюджет ЗП (факт), руб.</t>
  </si>
  <si>
    <t>Также здесь хотелось бы увидеть опцию: бюджет по типам операций. И такой же отчет только по укрупненным показателям.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</si>
</sst>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  <numFmt numFmtId="165" formatCode="0.000;[Red]\-0.000"/>
    <numFmt numFmtId="166" formatCode="0.00;[Red]\-0.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5"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0" fillId="0" borderId="11" xfId="0" applyNumberFormat="1" applyFont="1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left" vertical="top"/>
    </xf>
    <xf numFmtId="0" fontId="2" fillId="0" borderId="11" xfId="0" applyNumberFormat="1" applyFont="1" applyBorder="1" applyAlignment="1">
      <alignment horizontal="left" vertical="top" wrapText="1"/>
    </xf>
    <xf numFmtId="164" fontId="2" fillId="0" borderId="11" xfId="0" applyNumberFormat="1" applyFont="1" applyBorder="1" applyAlignment="1">
      <alignment horizontal="right" vertical="top"/>
    </xf>
    <xf numFmtId="0" fontId="2" fillId="0" borderId="11" xfId="0" applyNumberFormat="1" applyFont="1" applyBorder="1" applyAlignment="1">
      <alignment horizontal="left" vertical="top" wrapText="1" indent="2"/>
    </xf>
    <xf numFmtId="0" fontId="44" fillId="33" borderId="11" xfId="0" applyFont="1" applyFill="1" applyBorder="1" applyAlignment="1">
      <alignment vertical="top"/>
    </xf>
    <xf numFmtId="0" fontId="0" fillId="0" borderId="11" xfId="0" applyBorder="1" applyAlignment="1">
      <alignment horizontal="left"/>
    </xf>
    <xf numFmtId="0" fontId="44" fillId="33" borderId="11" xfId="0" applyFont="1" applyFill="1" applyBorder="1" applyAlignment="1">
      <alignment horizontal="center" vertical="top"/>
    </xf>
    <xf numFmtId="0" fontId="21" fillId="0" borderId="11" xfId="0" applyFont="1" applyBorder="1" applyAlignment="1">
      <alignment horizontal="center"/>
    </xf>
    <xf numFmtId="164" fontId="21" fillId="0" borderId="11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 vertical="top"/>
    </xf>
    <xf numFmtId="164" fontId="2" fillId="0" borderId="11" xfId="0" applyNumberFormat="1" applyFont="1" applyBorder="1" applyAlignment="1">
      <alignment horizontal="center" vertical="top"/>
    </xf>
    <xf numFmtId="165" fontId="2" fillId="0" borderId="11" xfId="0" applyNumberFormat="1" applyFont="1" applyBorder="1" applyAlignment="1">
      <alignment horizontal="center" vertical="top"/>
    </xf>
    <xf numFmtId="166" fontId="2" fillId="0" borderId="11" xfId="0" applyNumberFormat="1" applyFont="1" applyBorder="1" applyAlignment="1">
      <alignment horizontal="center" vertical="top"/>
    </xf>
    <xf numFmtId="0" fontId="0" fillId="0" borderId="11" xfId="0" applyBorder="1" applyAlignment="1">
      <alignment horizontal="center"/>
    </xf>
    <xf numFmtId="0" fontId="21" fillId="0" borderId="11" xfId="0" applyFont="1" applyFill="1" applyBorder="1" applyAlignment="1">
      <alignment horizontal="center"/>
    </xf>
    <xf numFmtId="0" fontId="22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A0A0A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N16"/>
  <sheetViews>
    <sheetView tabSelected="1" zoomScalePageLayoutView="0" workbookViewId="0" topLeftCell="A1">
      <selection activeCell="J25" sqref="J25"/>
    </sheetView>
  </sheetViews>
  <sheetFormatPr defaultColWidth="10.66015625" defaultRowHeight="11.25" outlineLevelRow="1"/>
  <cols>
    <col min="1" max="1" width="33.5" style="2" customWidth="1"/>
    <col min="2" max="2" width="6.33203125" style="2" customWidth="1"/>
    <col min="3" max="3" width="33.5" style="2" bestFit="1" customWidth="1"/>
    <col min="4" max="4" width="17.16015625" style="2" bestFit="1" customWidth="1"/>
    <col min="5" max="6" width="18.33203125" style="2" customWidth="1"/>
    <col min="7" max="8" width="18.33203125" style="2" hidden="1" customWidth="1"/>
    <col min="9" max="9" width="18.83203125" style="2" customWidth="1"/>
    <col min="10" max="10" width="18.33203125" style="2" customWidth="1"/>
    <col min="11" max="11" width="14.83203125" style="2" customWidth="1"/>
    <col min="12" max="12" width="11.5" style="2" customWidth="1"/>
    <col min="13" max="13" width="20.33203125" style="0" customWidth="1"/>
    <col min="14" max="14" width="14" style="0" customWidth="1"/>
  </cols>
  <sheetData>
    <row r="1" spans="1:14" ht="12" customHeight="1" thickBot="1">
      <c r="A1" s="1" t="s">
        <v>0</v>
      </c>
      <c r="B1" s="1"/>
      <c r="C1" s="1"/>
      <c r="D1" s="7"/>
      <c r="E1" s="5" t="s">
        <v>8</v>
      </c>
      <c r="F1" s="5" t="s">
        <v>7</v>
      </c>
      <c r="G1" s="4"/>
      <c r="H1" s="4"/>
      <c r="I1" s="5" t="s">
        <v>9</v>
      </c>
      <c r="J1" s="5" t="s">
        <v>10</v>
      </c>
      <c r="K1" s="5" t="s">
        <v>1</v>
      </c>
      <c r="L1" s="5" t="s">
        <v>2</v>
      </c>
      <c r="M1" s="5" t="s">
        <v>27</v>
      </c>
      <c r="N1" s="5" t="s">
        <v>28</v>
      </c>
    </row>
    <row r="2" spans="1:14" ht="12" customHeight="1" thickBot="1">
      <c r="A2" s="3" t="s">
        <v>3</v>
      </c>
      <c r="B2" s="3" t="s">
        <v>4</v>
      </c>
      <c r="C2" s="3" t="s">
        <v>12</v>
      </c>
      <c r="D2" s="3" t="s">
        <v>25</v>
      </c>
      <c r="E2" s="1"/>
      <c r="F2" s="1"/>
      <c r="G2" s="3"/>
      <c r="H2" s="3"/>
      <c r="I2" s="1"/>
      <c r="J2" s="1"/>
      <c r="K2" s="1"/>
      <c r="L2" s="1"/>
      <c r="M2" s="1"/>
      <c r="N2" s="1"/>
    </row>
    <row r="3" spans="1:14" ht="12" customHeight="1">
      <c r="A3" s="8" t="s">
        <v>5</v>
      </c>
      <c r="B3" s="8"/>
      <c r="C3" s="8"/>
      <c r="D3" s="9"/>
      <c r="E3" s="10"/>
      <c r="F3" s="10"/>
      <c r="G3" s="10"/>
      <c r="H3" s="10"/>
      <c r="I3" s="19"/>
      <c r="J3" s="19"/>
      <c r="K3" s="19"/>
      <c r="L3" s="19"/>
      <c r="M3" s="19"/>
      <c r="N3" s="19"/>
    </row>
    <row r="4" spans="1:14" ht="12" customHeight="1" outlineLevel="1">
      <c r="A4" s="6" t="s">
        <v>11</v>
      </c>
      <c r="B4" s="11" t="s">
        <v>6</v>
      </c>
      <c r="C4" s="11"/>
      <c r="D4" s="11"/>
      <c r="E4" s="12">
        <v>5</v>
      </c>
      <c r="F4" s="12">
        <v>1</v>
      </c>
      <c r="G4" s="12"/>
      <c r="H4" s="12"/>
      <c r="I4" s="20"/>
      <c r="J4" s="20"/>
      <c r="K4" s="21"/>
      <c r="L4" s="22"/>
      <c r="M4" s="20"/>
      <c r="N4" s="20"/>
    </row>
    <row r="5" spans="1:14" ht="12" customHeight="1" outlineLevel="1">
      <c r="A5" s="13"/>
      <c r="B5" s="11" t="s">
        <v>26</v>
      </c>
      <c r="C5" s="14" t="s">
        <v>13</v>
      </c>
      <c r="D5" s="14" t="s">
        <v>14</v>
      </c>
      <c r="E5" s="12"/>
      <c r="F5" s="12"/>
      <c r="G5" s="12">
        <v>5</v>
      </c>
      <c r="H5" s="16">
        <v>17.5</v>
      </c>
      <c r="I5" s="23">
        <f>G5*H5</f>
        <v>87.5</v>
      </c>
      <c r="J5" s="20">
        <f>I5*0.2</f>
        <v>17.5</v>
      </c>
      <c r="K5" s="21">
        <f>J5-I5</f>
        <v>-70</v>
      </c>
      <c r="L5" s="22">
        <f>K5/I5</f>
        <v>-0.8</v>
      </c>
      <c r="M5" s="23">
        <f>2.3*I5</f>
        <v>201.24999999999997</v>
      </c>
      <c r="N5" s="20">
        <f>2.3*J5</f>
        <v>40.25</v>
      </c>
    </row>
    <row r="6" spans="1:14" ht="12" customHeight="1" outlineLevel="1">
      <c r="A6" s="13"/>
      <c r="B6" s="11" t="s">
        <v>26</v>
      </c>
      <c r="C6" s="14" t="s">
        <v>15</v>
      </c>
      <c r="D6" s="14" t="s">
        <v>16</v>
      </c>
      <c r="E6" s="12"/>
      <c r="F6" s="12"/>
      <c r="G6" s="12">
        <v>5</v>
      </c>
      <c r="H6" s="16">
        <v>12.5</v>
      </c>
      <c r="I6" s="23">
        <f aca="true" t="shared" si="0" ref="I6:I12">G6*H6</f>
        <v>62.5</v>
      </c>
      <c r="J6" s="20">
        <f aca="true" t="shared" si="1" ref="J6:J12">I6*0.2</f>
        <v>12.5</v>
      </c>
      <c r="K6" s="21">
        <f aca="true" t="shared" si="2" ref="K6:K13">J6-I6</f>
        <v>-50</v>
      </c>
      <c r="L6" s="22">
        <f aca="true" t="shared" si="3" ref="L6:L13">K6/I6</f>
        <v>-0.8</v>
      </c>
      <c r="M6" s="23">
        <f aca="true" t="shared" si="4" ref="M6:M12">2.3*I6</f>
        <v>143.75</v>
      </c>
      <c r="N6" s="20">
        <f aca="true" t="shared" si="5" ref="N6:N12">2.3*J6</f>
        <v>28.749999999999996</v>
      </c>
    </row>
    <row r="7" spans="1:14" ht="12" customHeight="1" outlineLevel="1">
      <c r="A7" s="13"/>
      <c r="B7" s="11" t="s">
        <v>26</v>
      </c>
      <c r="C7" s="14" t="s">
        <v>17</v>
      </c>
      <c r="D7" s="14" t="s">
        <v>16</v>
      </c>
      <c r="E7" s="12"/>
      <c r="F7" s="12"/>
      <c r="G7" s="12">
        <v>5</v>
      </c>
      <c r="H7" s="16">
        <v>12.5</v>
      </c>
      <c r="I7" s="23">
        <f t="shared" si="0"/>
        <v>62.5</v>
      </c>
      <c r="J7" s="20">
        <f t="shared" si="1"/>
        <v>12.5</v>
      </c>
      <c r="K7" s="21">
        <f t="shared" si="2"/>
        <v>-50</v>
      </c>
      <c r="L7" s="22">
        <f t="shared" si="3"/>
        <v>-0.8</v>
      </c>
      <c r="M7" s="23">
        <f t="shared" si="4"/>
        <v>143.75</v>
      </c>
      <c r="N7" s="20">
        <f t="shared" si="5"/>
        <v>28.749999999999996</v>
      </c>
    </row>
    <row r="8" spans="1:14" ht="12" customHeight="1" outlineLevel="1">
      <c r="A8" s="13"/>
      <c r="B8" s="11" t="s">
        <v>26</v>
      </c>
      <c r="C8" s="14" t="s">
        <v>18</v>
      </c>
      <c r="D8" s="14" t="s">
        <v>16</v>
      </c>
      <c r="E8" s="12"/>
      <c r="F8" s="12"/>
      <c r="G8" s="12">
        <v>5</v>
      </c>
      <c r="H8" s="16">
        <v>12.5</v>
      </c>
      <c r="I8" s="23">
        <f t="shared" si="0"/>
        <v>62.5</v>
      </c>
      <c r="J8" s="20">
        <f t="shared" si="1"/>
        <v>12.5</v>
      </c>
      <c r="K8" s="21">
        <f t="shared" si="2"/>
        <v>-50</v>
      </c>
      <c r="L8" s="22">
        <f t="shared" si="3"/>
        <v>-0.8</v>
      </c>
      <c r="M8" s="23">
        <f t="shared" si="4"/>
        <v>143.75</v>
      </c>
      <c r="N8" s="20">
        <f t="shared" si="5"/>
        <v>28.749999999999996</v>
      </c>
    </row>
    <row r="9" spans="1:14" ht="12" outlineLevel="1">
      <c r="A9" s="13"/>
      <c r="B9" s="11" t="s">
        <v>26</v>
      </c>
      <c r="C9" s="14" t="s">
        <v>19</v>
      </c>
      <c r="D9" s="14" t="s">
        <v>20</v>
      </c>
      <c r="E9" s="12"/>
      <c r="F9" s="12"/>
      <c r="G9" s="12">
        <v>5</v>
      </c>
      <c r="H9" s="16">
        <v>7.45</v>
      </c>
      <c r="I9" s="23">
        <f t="shared" si="0"/>
        <v>37.25</v>
      </c>
      <c r="J9" s="20">
        <f t="shared" si="1"/>
        <v>7.45</v>
      </c>
      <c r="K9" s="21">
        <f t="shared" si="2"/>
        <v>-29.8</v>
      </c>
      <c r="L9" s="22">
        <f t="shared" si="3"/>
        <v>-0.8</v>
      </c>
      <c r="M9" s="23">
        <f t="shared" si="4"/>
        <v>85.675</v>
      </c>
      <c r="N9" s="20">
        <f t="shared" si="5"/>
        <v>17.134999999999998</v>
      </c>
    </row>
    <row r="10" spans="1:14" ht="12">
      <c r="A10" s="15"/>
      <c r="B10" s="11" t="s">
        <v>26</v>
      </c>
      <c r="C10" s="14" t="s">
        <v>21</v>
      </c>
      <c r="D10" s="14" t="s">
        <v>22</v>
      </c>
      <c r="E10" s="15"/>
      <c r="F10" s="15"/>
      <c r="G10" s="12">
        <v>5</v>
      </c>
      <c r="H10" s="16">
        <v>6.7</v>
      </c>
      <c r="I10" s="23">
        <f t="shared" si="0"/>
        <v>33.5</v>
      </c>
      <c r="J10" s="20">
        <f t="shared" si="1"/>
        <v>6.7</v>
      </c>
      <c r="K10" s="21">
        <f t="shared" si="2"/>
        <v>-26.8</v>
      </c>
      <c r="L10" s="22">
        <f t="shared" si="3"/>
        <v>-0.8</v>
      </c>
      <c r="M10" s="23">
        <f t="shared" si="4"/>
        <v>77.05</v>
      </c>
      <c r="N10" s="20">
        <f t="shared" si="5"/>
        <v>15.409999999999998</v>
      </c>
    </row>
    <row r="11" spans="1:14" ht="12">
      <c r="A11" s="15"/>
      <c r="B11" s="11" t="s">
        <v>26</v>
      </c>
      <c r="C11" s="14" t="s">
        <v>23</v>
      </c>
      <c r="D11" s="14" t="s">
        <v>22</v>
      </c>
      <c r="E11" s="15"/>
      <c r="F11" s="15"/>
      <c r="G11" s="12">
        <v>5</v>
      </c>
      <c r="H11" s="16">
        <v>6.7</v>
      </c>
      <c r="I11" s="23">
        <f t="shared" si="0"/>
        <v>33.5</v>
      </c>
      <c r="J11" s="20">
        <f t="shared" si="1"/>
        <v>6.7</v>
      </c>
      <c r="K11" s="21">
        <f t="shared" si="2"/>
        <v>-26.8</v>
      </c>
      <c r="L11" s="22">
        <f t="shared" si="3"/>
        <v>-0.8</v>
      </c>
      <c r="M11" s="23">
        <f t="shared" si="4"/>
        <v>77.05</v>
      </c>
      <c r="N11" s="20">
        <f t="shared" si="5"/>
        <v>15.409999999999998</v>
      </c>
    </row>
    <row r="12" spans="1:14" ht="12">
      <c r="A12" s="15"/>
      <c r="B12" s="11" t="s">
        <v>26</v>
      </c>
      <c r="C12" s="14" t="s">
        <v>24</v>
      </c>
      <c r="D12" s="14" t="s">
        <v>20</v>
      </c>
      <c r="E12" s="15"/>
      <c r="F12" s="15"/>
      <c r="G12" s="12">
        <v>5</v>
      </c>
      <c r="H12" s="16">
        <v>7.45</v>
      </c>
      <c r="I12" s="23">
        <f t="shared" si="0"/>
        <v>37.25</v>
      </c>
      <c r="J12" s="20">
        <f t="shared" si="1"/>
        <v>7.45</v>
      </c>
      <c r="K12" s="21">
        <f t="shared" si="2"/>
        <v>-29.8</v>
      </c>
      <c r="L12" s="22">
        <f t="shared" si="3"/>
        <v>-0.8</v>
      </c>
      <c r="M12" s="23">
        <f t="shared" si="4"/>
        <v>85.675</v>
      </c>
      <c r="N12" s="20">
        <f t="shared" si="5"/>
        <v>17.134999999999998</v>
      </c>
    </row>
    <row r="13" spans="9:14" ht="11.25">
      <c r="I13" s="17">
        <f>SUM(I5:I12)</f>
        <v>416.5</v>
      </c>
      <c r="J13" s="18">
        <f>SUM(J5:J12)</f>
        <v>83.30000000000001</v>
      </c>
      <c r="K13" s="17">
        <f t="shared" si="2"/>
        <v>-333.2</v>
      </c>
      <c r="L13" s="17">
        <f t="shared" si="3"/>
        <v>-0.7999999999999999</v>
      </c>
      <c r="M13" s="24">
        <f>SUM(M5:M12)</f>
        <v>957.9499999999998</v>
      </c>
      <c r="N13" s="18">
        <f>SUM(N5:N12)</f>
        <v>191.58999999999997</v>
      </c>
    </row>
    <row r="16" ht="12.75">
      <c r="C16" s="25" t="s">
        <v>29</v>
      </c>
    </row>
  </sheetData>
  <sheetProtection/>
  <mergeCells count="10">
    <mergeCell ref="M1:M2"/>
    <mergeCell ref="N1:N2"/>
    <mergeCell ref="A1:C1"/>
    <mergeCell ref="E1:E2"/>
    <mergeCell ref="K1:K2"/>
    <mergeCell ref="L1:L2"/>
    <mergeCell ref="A3:C3"/>
    <mergeCell ref="F1:F2"/>
    <mergeCell ref="I1:I2"/>
    <mergeCell ref="J1:J2"/>
  </mergeCells>
  <printOptions/>
  <pageMargins left="0.39370078740157477" right="0.39370078740157477" top="0.39370078740157477" bottom="0.39370078740157477" header="0.39370078740157477" footer="0.39370078740157477"/>
  <pageSetup fitToHeight="0" fitToWidth="1"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HP</cp:lastModifiedBy>
  <dcterms:modified xsi:type="dcterms:W3CDTF">2017-03-21T09:09:02Z</dcterms:modified>
  <cp:category/>
  <cp:version/>
  <cp:contentType/>
  <cp:contentStatus/>
</cp:coreProperties>
</file>